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E3E61CB6-AA6D-40EF-B74C-F6A761E885D1}\"/>
    </mc:Choice>
  </mc:AlternateContent>
  <xr:revisionPtr revIDLastSave="0" documentId="13_ncr:1_{C4B3CE72-5D63-4C04-B7E6-3533B9AE0EA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externalReferences>
    <externalReference r:id="rId4"/>
  </externalReference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4" l="1"/>
  <c r="D45" i="4"/>
  <c r="D36" i="4"/>
  <c r="D41" i="4"/>
  <c r="D68" i="4"/>
  <c r="D50" i="4"/>
  <c r="D9" i="4"/>
  <c r="D49" i="4"/>
  <c r="D11" i="4"/>
  <c r="D46" i="4"/>
  <c r="D18" i="4"/>
  <c r="D80" i="4"/>
  <c r="D40" i="4"/>
  <c r="D25" i="4"/>
  <c r="D4" i="4"/>
  <c r="D39" i="4"/>
  <c r="D10" i="4"/>
  <c r="D13" i="4"/>
  <c r="D20" i="4"/>
  <c r="D47" i="4"/>
  <c r="D48" i="4" l="1"/>
  <c r="D51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<sst xmlns="http://schemas.openxmlformats.org/spreadsheetml/2006/main" count="540" uniqueCount="185">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</sst>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9" fillId="0" borderId="1" xfId="1" applyNumberFormat="1" applyFont="1" applyFill="1" applyBorder="1" applyAlignment="1">
      <alignment horizontal="center" vertical="center"/>
    </xf>
    <xf numFmtId="38" fontId="0" fillId="0" borderId="1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 vertical="center"/>
    </xf>
    <xf numFmtId="38" fontId="2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 applyProtection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38" fontId="8" fillId="0" borderId="1" xfId="1" applyNumberFormat="1" applyFont="1" applyFill="1" applyBorder="1" applyAlignment="1">
      <alignment horizontal="center"/>
    </xf>
    <xf numFmtId="38" fontId="11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/>
    </xf>
    <xf numFmtId="38" fontId="12" fillId="0" borderId="1" xfId="1" applyNumberFormat="1" applyFont="1" applyFill="1" applyBorder="1" applyAlignment="1">
      <alignment horizontal="center"/>
    </xf>
    <xf numFmtId="40" fontId="2" fillId="0" borderId="1" xfId="1" applyNumberFormat="1" applyFont="1" applyFill="1" applyBorder="1" applyAlignment="1">
      <alignment horizontal="center" vertical="center"/>
    </xf>
    <xf numFmtId="40" fontId="9" fillId="0" borderId="1" xfId="1" applyNumberFormat="1" applyFont="1" applyFill="1" applyBorder="1" applyAlignment="1">
      <alignment horizontal="center" vertical="center"/>
    </xf>
    <xf numFmtId="40" fontId="2" fillId="0" borderId="1" xfId="1" applyNumberFormat="1" applyFont="1" applyFill="1" applyBorder="1" applyAlignment="1">
      <alignment horizontal="center"/>
    </xf>
    <xf numFmtId="40" fontId="15" fillId="0" borderId="1" xfId="1" applyNumberFormat="1" applyFont="1" applyFill="1" applyBorder="1" applyAlignment="1" applyProtection="1">
      <alignment horizontal="center" vertical="center" wrapText="1"/>
    </xf>
    <xf numFmtId="40" fontId="2" fillId="0" borderId="1" xfId="1" applyNumberFormat="1" applyFont="1" applyFill="1" applyBorder="1" applyAlignment="1">
      <alignment horizontal="center" vertical="center" wrapText="1"/>
    </xf>
    <xf numFmtId="40" fontId="15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6" t="s">
        <v>181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X88"/>
  <sheetViews>
    <sheetView showGridLines="0" tabSelected="1" workbookViewId="0">
      <selection activeCell="K89" sqref="K89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101" width="8.7109375" style="60"/>
    <col min="102" max="102" width="8.7109375" style="61"/>
    <col min="103" max="16384" width="8.7109375" style="27"/>
  </cols>
  <sheetData>
    <row r="1" spans="1:4" x14ac:dyDescent="0.25">
      <c r="A1" s="58" t="s">
        <v>180</v>
      </c>
      <c r="B1" s="66"/>
      <c r="C1" s="59"/>
    </row>
    <row r="2" spans="1:4" x14ac:dyDescent="0.25">
      <c r="A2" s="27" t="s">
        <v>184</v>
      </c>
    </row>
    <row r="3" spans="1:4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4" ht="12.95" customHeight="1" x14ac:dyDescent="0.25">
      <c r="A4" s="18" t="s">
        <v>5</v>
      </c>
      <c r="B4" s="28" t="s">
        <v>2</v>
      </c>
      <c r="C4" s="1" t="s">
        <v>42</v>
      </c>
      <c r="D4" s="79">
        <f>-ROUND([1]!TBLink("TB-REAL ESTATE ENTITY","FINAL[7]","SCH 2A|3510.0","18","2"),2)</f>
        <v>869450</v>
      </c>
    </row>
    <row r="5" spans="1:4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4" ht="12.95" customHeight="1" x14ac:dyDescent="0.25">
      <c r="A6" s="18" t="s">
        <v>7</v>
      </c>
      <c r="B6" s="28" t="s">
        <v>2</v>
      </c>
      <c r="C6" s="25" t="s">
        <v>8</v>
      </c>
      <c r="D6" s="71"/>
    </row>
    <row r="7" spans="1:4" ht="12.95" customHeight="1" x14ac:dyDescent="0.25">
      <c r="A7" s="18" t="s">
        <v>9</v>
      </c>
      <c r="B7" s="28" t="s">
        <v>2</v>
      </c>
      <c r="C7" s="1" t="s">
        <v>10</v>
      </c>
      <c r="D7" s="80"/>
    </row>
    <row r="8" spans="1:4" ht="12.95" customHeight="1" x14ac:dyDescent="0.25">
      <c r="A8" s="18" t="s">
        <v>11</v>
      </c>
      <c r="B8" s="28" t="s">
        <v>2</v>
      </c>
      <c r="C8" s="1" t="s">
        <v>12</v>
      </c>
      <c r="D8" s="69"/>
    </row>
    <row r="9" spans="1:4" ht="12.95" customHeight="1" x14ac:dyDescent="0.25">
      <c r="A9" s="13" t="s">
        <v>14</v>
      </c>
      <c r="B9" s="12" t="s">
        <v>13</v>
      </c>
      <c r="C9" s="23" t="s">
        <v>15</v>
      </c>
      <c r="D9" s="81">
        <f>ROUND([1]!TBLink("TB-REAL ESTATE ENTITY","FINAL[7]","SCH 2B|9550.0","18","2"),2)</f>
        <v>104750</v>
      </c>
    </row>
    <row r="10" spans="1:4" ht="12.95" customHeight="1" x14ac:dyDescent="0.25">
      <c r="A10" s="13">
        <v>9560.7999999999993</v>
      </c>
      <c r="B10" s="12" t="s">
        <v>13</v>
      </c>
      <c r="C10" s="23" t="s">
        <v>16</v>
      </c>
      <c r="D10" s="80">
        <f>ROUND([1]!TBLink("TB-REAL ESTATE ENTITY","FINAL[7]","SCH 2B|9560.8","19","2"),2)</f>
        <v>24276</v>
      </c>
    </row>
    <row r="11" spans="1:4" ht="12.95" customHeight="1" x14ac:dyDescent="0.25">
      <c r="A11" s="13" t="s">
        <v>17</v>
      </c>
      <c r="B11" s="12" t="s">
        <v>13</v>
      </c>
      <c r="C11" s="23" t="s">
        <v>18</v>
      </c>
      <c r="D11" s="80">
        <f>ROUND([1]!TBLink("TB-REAL ESTATE ENTITY","FINAL[7]","SCH 2B|9570.0","18","2"),2)</f>
        <v>88093</v>
      </c>
    </row>
    <row r="12" spans="1:4" ht="12.95" customHeight="1" x14ac:dyDescent="0.25">
      <c r="A12" s="13" t="s">
        <v>19</v>
      </c>
      <c r="B12" s="12" t="s">
        <v>13</v>
      </c>
      <c r="C12" s="23" t="s">
        <v>20</v>
      </c>
      <c r="D12" s="80"/>
    </row>
    <row r="13" spans="1:4" ht="12.95" customHeight="1" x14ac:dyDescent="0.25">
      <c r="A13" s="13" t="s">
        <v>21</v>
      </c>
      <c r="B13" s="12" t="s">
        <v>13</v>
      </c>
      <c r="C13" s="26" t="s">
        <v>22</v>
      </c>
      <c r="D13" s="82">
        <f>ROUND([1]!TBLink("TB-REAL ESTATE ENTITY","FINAL[7]","SCH 2B|9545.0","18","2"),2)</f>
        <v>373450</v>
      </c>
    </row>
    <row r="14" spans="1:4" ht="12.95" customHeight="1" x14ac:dyDescent="0.25">
      <c r="A14" s="13" t="s">
        <v>23</v>
      </c>
      <c r="B14" s="12" t="s">
        <v>13</v>
      </c>
      <c r="C14" s="26" t="s">
        <v>24</v>
      </c>
      <c r="D14" s="73"/>
    </row>
    <row r="15" spans="1:4" ht="12.95" customHeight="1" x14ac:dyDescent="0.25">
      <c r="A15" s="18" t="s">
        <v>25</v>
      </c>
      <c r="B15" s="12" t="s">
        <v>13</v>
      </c>
      <c r="C15" s="1" t="s">
        <v>26</v>
      </c>
      <c r="D15" s="79">
        <v>59208</v>
      </c>
    </row>
    <row r="16" spans="1:4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9">
        <f>ROUND([1]!TBLink("TB-REAL ESTATE ENTITY","FINAL[7]","SCH 2B|9580.0","18","2"),2)</f>
        <v>15438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4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83">
        <f>ROUND([1]!TBLink("TB-REAL ESTATE ENTITY","FINAL[7]","SCH 2B|9502.5","19","2"),2)</f>
        <v>126773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83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4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4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4"/>
    </row>
    <row r="25" spans="1:4" x14ac:dyDescent="0.25">
      <c r="A25" s="32" t="s">
        <v>46</v>
      </c>
      <c r="B25" s="44" t="s">
        <v>173</v>
      </c>
      <c r="C25" s="33" t="s">
        <v>45</v>
      </c>
      <c r="D25" s="84">
        <f>ROUND([1]!TBLink("TB-REAL ESTATE ENTITY","FINAL[7]","SCH 5A|1020.0","18","2"),2)</f>
        <v>105261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5"/>
    </row>
    <row r="27" spans="1:4" x14ac:dyDescent="0.25">
      <c r="A27" s="34" t="s">
        <v>49</v>
      </c>
      <c r="B27" s="44" t="s">
        <v>173</v>
      </c>
      <c r="C27" s="8" t="s">
        <v>50</v>
      </c>
      <c r="D27" s="75"/>
    </row>
    <row r="28" spans="1:4" x14ac:dyDescent="0.25">
      <c r="A28" s="34" t="s">
        <v>51</v>
      </c>
      <c r="B28" s="44" t="s">
        <v>173</v>
      </c>
      <c r="C28" s="45" t="s">
        <v>52</v>
      </c>
      <c r="D28" s="75"/>
    </row>
    <row r="29" spans="1:4" x14ac:dyDescent="0.25">
      <c r="A29" s="36" t="s">
        <v>54</v>
      </c>
      <c r="B29" s="44" t="s">
        <v>173</v>
      </c>
      <c r="C29" s="46" t="s">
        <v>53</v>
      </c>
      <c r="D29" s="75"/>
    </row>
    <row r="30" spans="1:4" x14ac:dyDescent="0.25">
      <c r="A30" s="36" t="s">
        <v>55</v>
      </c>
      <c r="B30" s="44" t="s">
        <v>173</v>
      </c>
      <c r="C30" s="45" t="s">
        <v>56</v>
      </c>
      <c r="D30" s="75"/>
    </row>
    <row r="31" spans="1:4" x14ac:dyDescent="0.25">
      <c r="A31" s="34" t="s">
        <v>57</v>
      </c>
      <c r="B31" s="44" t="s">
        <v>173</v>
      </c>
      <c r="C31" s="47" t="s">
        <v>58</v>
      </c>
      <c r="D31" s="76"/>
    </row>
    <row r="32" spans="1:4" x14ac:dyDescent="0.25">
      <c r="A32" s="34" t="s">
        <v>59</v>
      </c>
      <c r="B32" s="44" t="s">
        <v>173</v>
      </c>
      <c r="C32" s="8" t="s">
        <v>60</v>
      </c>
      <c r="D32" s="75"/>
    </row>
    <row r="33" spans="1:4" x14ac:dyDescent="0.25">
      <c r="A33" s="34" t="s">
        <v>61</v>
      </c>
      <c r="B33" s="44" t="s">
        <v>173</v>
      </c>
      <c r="C33" s="8" t="s">
        <v>62</v>
      </c>
      <c r="D33" s="75"/>
    </row>
    <row r="34" spans="1:4" x14ac:dyDescent="0.25">
      <c r="A34" s="34" t="s">
        <v>63</v>
      </c>
      <c r="B34" s="44" t="s">
        <v>173</v>
      </c>
      <c r="C34" s="8" t="s">
        <v>64</v>
      </c>
      <c r="D34" s="75"/>
    </row>
    <row r="35" spans="1:4" x14ac:dyDescent="0.25">
      <c r="A35" s="32" t="s">
        <v>65</v>
      </c>
      <c r="B35" s="44" t="s">
        <v>173</v>
      </c>
      <c r="C35" s="33" t="s">
        <v>66</v>
      </c>
      <c r="D35" s="75"/>
    </row>
    <row r="36" spans="1:4" x14ac:dyDescent="0.25">
      <c r="A36" s="34" t="s">
        <v>67</v>
      </c>
      <c r="B36" s="44" t="s">
        <v>173</v>
      </c>
      <c r="C36" s="8" t="s">
        <v>68</v>
      </c>
      <c r="D36" s="84">
        <f>ROUND([1]!TBLink("TB-REAL ESTATE ENTITY","FINAL[7]","SCH 5A|1280.0","18","2"),2)</f>
        <v>58002</v>
      </c>
    </row>
    <row r="37" spans="1:4" x14ac:dyDescent="0.25">
      <c r="A37" s="34" t="s">
        <v>69</v>
      </c>
      <c r="B37" s="44" t="s">
        <v>173</v>
      </c>
      <c r="C37" s="8" t="s">
        <v>70</v>
      </c>
      <c r="D37" s="84"/>
    </row>
    <row r="38" spans="1:4" x14ac:dyDescent="0.25">
      <c r="A38" s="10" t="s">
        <v>71</v>
      </c>
      <c r="B38" s="44" t="s">
        <v>173</v>
      </c>
      <c r="C38" s="45" t="s">
        <v>72</v>
      </c>
      <c r="D38" s="84"/>
    </row>
    <row r="39" spans="1:4" x14ac:dyDescent="0.25">
      <c r="A39" s="34" t="s">
        <v>73</v>
      </c>
      <c r="B39" s="44" t="s">
        <v>173</v>
      </c>
      <c r="C39" s="45" t="s">
        <v>74</v>
      </c>
      <c r="D39" s="84">
        <f>ROUND([1]!TBLink("TB-REAL ESTATE ENTITY","FINAL[7]","SCH 5B|1511.1","18","2"),2)</f>
        <v>1290000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84">
        <f>ROUND([1]!TBLink("TB-REAL ESTATE ENTITY","FINAL[7]","SCH 5B|1521.1","18","2"),2)</f>
        <v>4190000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84">
        <f>ROUND([1]!TBLink("TB-REAL ESTATE ENTITY","FINAL[7]","SCH 5B|1522.2","18","2"),2)</f>
        <v>-1058917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7">
        <f>SUM(D40:D41)</f>
        <v>3131083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84">
        <v>472317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84">
        <v>-220812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7">
        <f>SUM(D43:D44)</f>
        <v>251505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84">
        <f>ROUND([1]!TBLink("TB-REAL ESTATE ENTITY","FINAL[7]","SCH 5B|1631.1","18","2"),2)</f>
        <v>13173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84">
        <f>ROUND([1]!TBLink("TB-REAL ESTATE ENTITY","FINAL[7]","SCH 5B|1632.2","18","2"),2)</f>
        <v>-6590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7">
        <f>SUM(D46:D47)</f>
        <v>6583</v>
      </c>
    </row>
    <row r="49" spans="1:102" x14ac:dyDescent="0.25">
      <c r="A49" s="34" t="s">
        <v>93</v>
      </c>
      <c r="B49" s="44" t="s">
        <v>173</v>
      </c>
      <c r="C49" s="49" t="s">
        <v>94</v>
      </c>
      <c r="D49" s="84">
        <f>ROUND([1]!TBLink("TB-REAL ESTATE ENTITY","FINAL[7]","SCH 5B|1651.1","18","2"),2)</f>
        <v>907889</v>
      </c>
    </row>
    <row r="50" spans="1:102" x14ac:dyDescent="0.25">
      <c r="A50" s="34" t="s">
        <v>95</v>
      </c>
      <c r="B50" s="44" t="s">
        <v>173</v>
      </c>
      <c r="C50" s="49" t="s">
        <v>96</v>
      </c>
      <c r="D50" s="84">
        <f>ROUND([1]!TBLink("TB-REAL ESTATE ENTITY","FINAL[7]","SCH 5B|1652.2","18","2"),2)</f>
        <v>-777371</v>
      </c>
    </row>
    <row r="51" spans="1:102" x14ac:dyDescent="0.25">
      <c r="A51" s="34" t="s">
        <v>97</v>
      </c>
      <c r="B51" s="44" t="s">
        <v>173</v>
      </c>
      <c r="C51" s="45" t="s">
        <v>98</v>
      </c>
      <c r="D51" s="77">
        <f>SUM(D49:D50)</f>
        <v>130518</v>
      </c>
    </row>
    <row r="52" spans="1:102" x14ac:dyDescent="0.25">
      <c r="A52" s="34" t="s">
        <v>99</v>
      </c>
      <c r="B52" s="44" t="s">
        <v>173</v>
      </c>
      <c r="C52" s="49" t="s">
        <v>100</v>
      </c>
      <c r="D52" s="75"/>
    </row>
    <row r="53" spans="1:102" x14ac:dyDescent="0.25">
      <c r="A53" s="34" t="s">
        <v>101</v>
      </c>
      <c r="B53" s="44" t="s">
        <v>173</v>
      </c>
      <c r="C53" s="49" t="s">
        <v>102</v>
      </c>
      <c r="D53" s="76"/>
    </row>
    <row r="54" spans="1:102" x14ac:dyDescent="0.25">
      <c r="A54" s="34" t="s">
        <v>103</v>
      </c>
      <c r="B54" s="44" t="s">
        <v>173</v>
      </c>
      <c r="C54" s="45" t="s">
        <v>104</v>
      </c>
      <c r="D54" s="77"/>
    </row>
    <row r="55" spans="1:102" x14ac:dyDescent="0.25">
      <c r="A55" s="34" t="s">
        <v>105</v>
      </c>
      <c r="B55" s="44" t="s">
        <v>173</v>
      </c>
      <c r="C55" s="49" t="s">
        <v>106</v>
      </c>
      <c r="D55" s="75">
        <v>1969</v>
      </c>
    </row>
    <row r="56" spans="1:102" x14ac:dyDescent="0.25">
      <c r="A56" s="34" t="s">
        <v>107</v>
      </c>
      <c r="B56" s="44" t="s">
        <v>173</v>
      </c>
      <c r="C56" s="49" t="s">
        <v>108</v>
      </c>
      <c r="D56" s="76">
        <v>-1969</v>
      </c>
    </row>
    <row r="57" spans="1:102" x14ac:dyDescent="0.25">
      <c r="A57" s="34" t="s">
        <v>109</v>
      </c>
      <c r="B57" s="44" t="s">
        <v>173</v>
      </c>
      <c r="C57" s="45" t="s">
        <v>110</v>
      </c>
      <c r="D57" s="77"/>
    </row>
    <row r="58" spans="1:102" x14ac:dyDescent="0.25">
      <c r="A58" s="34" t="s">
        <v>111</v>
      </c>
      <c r="B58" s="44" t="s">
        <v>173</v>
      </c>
      <c r="C58" s="8" t="s">
        <v>112</v>
      </c>
      <c r="D58" s="75"/>
    </row>
    <row r="59" spans="1:102" x14ac:dyDescent="0.25">
      <c r="A59" s="10" t="s">
        <v>113</v>
      </c>
      <c r="B59" s="44" t="s">
        <v>173</v>
      </c>
      <c r="C59" s="9" t="s">
        <v>114</v>
      </c>
      <c r="D59" s="75"/>
    </row>
    <row r="60" spans="1:102" x14ac:dyDescent="0.25">
      <c r="A60" s="10" t="s">
        <v>115</v>
      </c>
      <c r="B60" s="44" t="s">
        <v>173</v>
      </c>
      <c r="C60" s="50" t="s">
        <v>116</v>
      </c>
      <c r="D60" s="75"/>
    </row>
    <row r="61" spans="1:102" x14ac:dyDescent="0.25">
      <c r="A61" s="10" t="s">
        <v>117</v>
      </c>
      <c r="B61" s="44" t="s">
        <v>173</v>
      </c>
      <c r="C61" s="51" t="s">
        <v>118</v>
      </c>
      <c r="D61" s="75">
        <v>17898</v>
      </c>
    </row>
    <row r="62" spans="1:102" x14ac:dyDescent="0.25">
      <c r="A62" s="34" t="s">
        <v>119</v>
      </c>
      <c r="B62" s="44" t="s">
        <v>173</v>
      </c>
      <c r="C62" s="49" t="s">
        <v>120</v>
      </c>
      <c r="D62" s="84"/>
    </row>
    <row r="63" spans="1:102" x14ac:dyDescent="0.25">
      <c r="A63" s="34" t="s">
        <v>121</v>
      </c>
      <c r="B63" s="44" t="s">
        <v>173</v>
      </c>
      <c r="C63" s="49" t="s">
        <v>122</v>
      </c>
      <c r="D63" s="84"/>
    </row>
    <row r="64" spans="1:102" s="52" customFormat="1" x14ac:dyDescent="0.25">
      <c r="A64" s="34" t="s">
        <v>123</v>
      </c>
      <c r="B64" s="44" t="s">
        <v>173</v>
      </c>
      <c r="C64" s="45" t="s">
        <v>124</v>
      </c>
      <c r="D64" s="8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2"/>
    </row>
    <row r="65" spans="1:4" x14ac:dyDescent="0.25">
      <c r="A65" s="10" t="s">
        <v>125</v>
      </c>
      <c r="B65" s="44" t="s">
        <v>174</v>
      </c>
      <c r="C65" s="8" t="s">
        <v>126</v>
      </c>
      <c r="D65" s="75"/>
    </row>
    <row r="66" spans="1:4" x14ac:dyDescent="0.25">
      <c r="A66" s="10" t="s">
        <v>127</v>
      </c>
      <c r="B66" s="44" t="s">
        <v>174</v>
      </c>
      <c r="C66" s="8" t="s">
        <v>128</v>
      </c>
      <c r="D66" s="75"/>
    </row>
    <row r="67" spans="1:4" x14ac:dyDescent="0.25">
      <c r="A67" s="10" t="s">
        <v>129</v>
      </c>
      <c r="B67" s="44" t="s">
        <v>174</v>
      </c>
      <c r="C67" s="8" t="s">
        <v>130</v>
      </c>
      <c r="D67" s="75"/>
    </row>
    <row r="68" spans="1:4" x14ac:dyDescent="0.25">
      <c r="A68" s="10" t="s">
        <v>131</v>
      </c>
      <c r="B68" s="44" t="s">
        <v>174</v>
      </c>
      <c r="C68" s="8" t="s">
        <v>132</v>
      </c>
      <c r="D68" s="84">
        <f>-ROUND([1]!TBLink("TB-REAL ESTATE ENTITY","FINAL[7]","SCH 5C|2120.0","18","2"),2)</f>
        <v>5621680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5"/>
    </row>
    <row r="70" spans="1:4" x14ac:dyDescent="0.25">
      <c r="A70" s="20" t="s">
        <v>135</v>
      </c>
      <c r="B70" s="44" t="s">
        <v>174</v>
      </c>
      <c r="C70" s="14" t="s">
        <v>136</v>
      </c>
      <c r="D70" s="75"/>
    </row>
    <row r="71" spans="1:4" x14ac:dyDescent="0.25">
      <c r="A71" s="20" t="s">
        <v>137</v>
      </c>
      <c r="B71" s="44" t="s">
        <v>174</v>
      </c>
      <c r="C71" s="14" t="s">
        <v>138</v>
      </c>
      <c r="D71" s="75"/>
    </row>
    <row r="72" spans="1:4" x14ac:dyDescent="0.25">
      <c r="A72" s="20" t="s">
        <v>139</v>
      </c>
      <c r="B72" s="44" t="s">
        <v>174</v>
      </c>
      <c r="C72" s="14" t="s">
        <v>140</v>
      </c>
      <c r="D72" s="84"/>
    </row>
    <row r="73" spans="1:4" x14ac:dyDescent="0.25">
      <c r="A73" s="10" t="s">
        <v>141</v>
      </c>
      <c r="B73" s="44" t="s">
        <v>174</v>
      </c>
      <c r="C73" s="8" t="s">
        <v>142</v>
      </c>
      <c r="D73" s="84"/>
    </row>
    <row r="74" spans="1:4" x14ac:dyDescent="0.25">
      <c r="A74" s="10" t="s">
        <v>143</v>
      </c>
      <c r="B74" s="44" t="s">
        <v>174</v>
      </c>
      <c r="C74" s="8" t="s">
        <v>144</v>
      </c>
      <c r="D74" s="75"/>
    </row>
    <row r="75" spans="1:4" x14ac:dyDescent="0.25">
      <c r="A75" s="36" t="s">
        <v>145</v>
      </c>
      <c r="B75" s="44" t="s">
        <v>174</v>
      </c>
      <c r="C75" s="8" t="s">
        <v>146</v>
      </c>
      <c r="D75" s="84"/>
    </row>
    <row r="76" spans="1:4" x14ac:dyDescent="0.25">
      <c r="A76" s="36" t="s">
        <v>147</v>
      </c>
      <c r="B76" s="44" t="s">
        <v>174</v>
      </c>
      <c r="C76" s="8" t="s">
        <v>148</v>
      </c>
      <c r="D76" s="75"/>
    </row>
    <row r="77" spans="1:4" x14ac:dyDescent="0.25">
      <c r="A77" s="34" t="s">
        <v>149</v>
      </c>
      <c r="B77" s="44" t="s">
        <v>174</v>
      </c>
      <c r="C77" s="8" t="s">
        <v>150</v>
      </c>
      <c r="D77" s="75"/>
    </row>
    <row r="78" spans="1:4" x14ac:dyDescent="0.25">
      <c r="A78" s="40" t="s">
        <v>151</v>
      </c>
      <c r="B78" s="44" t="s">
        <v>175</v>
      </c>
      <c r="C78" s="38" t="s">
        <v>152</v>
      </c>
      <c r="D78" s="78"/>
    </row>
    <row r="79" spans="1:4" x14ac:dyDescent="0.25">
      <c r="A79" s="40" t="s">
        <v>153</v>
      </c>
      <c r="B79" s="44" t="s">
        <v>175</v>
      </c>
      <c r="C79" s="51" t="s">
        <v>154</v>
      </c>
      <c r="D79" s="78"/>
    </row>
    <row r="80" spans="1:4" x14ac:dyDescent="0.25">
      <c r="A80" s="41" t="s">
        <v>155</v>
      </c>
      <c r="B80" s="44" t="s">
        <v>182</v>
      </c>
      <c r="C80" s="53" t="s">
        <v>156</v>
      </c>
      <c r="D80" s="81">
        <f>-ROUND([1]!TBLink("TB-REAL ESTATE ENTITY","FINAL[7]","SCH 5E|2520.0","18","2"),2)</f>
        <v>-708292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6"/>
    </row>
    <row r="82" spans="1:4" x14ac:dyDescent="0.25">
      <c r="A82" s="40" t="s">
        <v>159</v>
      </c>
      <c r="B82" s="44" t="s">
        <v>182</v>
      </c>
      <c r="C82" s="51" t="s">
        <v>160</v>
      </c>
      <c r="D82" s="76"/>
    </row>
    <row r="83" spans="1:4" x14ac:dyDescent="0.25">
      <c r="A83" s="40" t="s">
        <v>161</v>
      </c>
      <c r="B83" s="44" t="s">
        <v>182</v>
      </c>
      <c r="C83" s="51" t="s">
        <v>162</v>
      </c>
      <c r="D83" s="72"/>
    </row>
    <row r="84" spans="1:4" x14ac:dyDescent="0.25">
      <c r="A84" s="40" t="s">
        <v>163</v>
      </c>
      <c r="B84" s="44" t="s">
        <v>182</v>
      </c>
      <c r="C84" s="51" t="s">
        <v>164</v>
      </c>
      <c r="D84" s="72">
        <v>77462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2"/>
    </row>
    <row r="86" spans="1:4" x14ac:dyDescent="0.25">
      <c r="A86" s="40" t="s">
        <v>167</v>
      </c>
      <c r="B86" s="44" t="s">
        <v>176</v>
      </c>
      <c r="C86" s="38" t="s">
        <v>168</v>
      </c>
      <c r="D86" s="72"/>
    </row>
    <row r="87" spans="1:4" x14ac:dyDescent="0.25">
      <c r="A87" s="40" t="s">
        <v>169</v>
      </c>
      <c r="B87" s="44" t="s">
        <v>176</v>
      </c>
      <c r="C87" s="38" t="s">
        <v>170</v>
      </c>
      <c r="D87" s="72"/>
    </row>
    <row r="88" spans="1:4" x14ac:dyDescent="0.25">
      <c r="A88" s="40" t="s">
        <v>171</v>
      </c>
      <c r="B88" s="44" t="s">
        <v>176</v>
      </c>
      <c r="C88" s="38" t="s">
        <v>172</v>
      </c>
      <c r="D88" s="8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E1690722-0A02-49EC-8B1F-3BD58ECFBD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2024-04-05T18:44:34Z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